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4525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F15" i="15"/>
  <c r="G15" i="15"/>
  <c r="H15" i="15"/>
  <c r="H46" i="15"/>
  <c r="D9" i="22" s="1"/>
  <c r="I15" i="15"/>
  <c r="J15" i="15"/>
  <c r="K15" i="15"/>
  <c r="D4" i="22" s="1"/>
  <c r="L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 s="1"/>
  <c r="G45" i="15"/>
  <c r="G46" i="15"/>
  <c r="H45" i="15"/>
  <c r="J45" i="15"/>
  <c r="D7" i="22" s="1"/>
  <c r="K45" i="15"/>
  <c r="K46" i="15"/>
  <c r="E45" i="15"/>
  <c r="L45" i="15" s="1"/>
  <c r="I46" i="15"/>
  <c r="E46" i="15"/>
  <c r="D10" i="22" s="1"/>
  <c r="D8" i="22" l="1"/>
  <c r="L46" i="15"/>
  <c r="J46" i="15"/>
  <c r="D3" i="22" s="1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<sst xmlns="http://schemas.openxmlformats.org/spreadsheetml/2006/main" count="277" uniqueCount="209">
  <si>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</si>
  <si>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</si>
  <si>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</si>
  <si>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</si>
  <si>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</si>
  <si>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</si>
  <si>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</si>
  <si>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</si>
  <si>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</si>
  <si>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</si>
  <si>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</si>
  <si>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</si>
  <si>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</si>
  <si>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</si>
  <si>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</si>
  <si>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</si>
  <si>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</si>
  <si>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</si>
  <si>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</si>
  <si>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</si>
  <si>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</si>
  <si>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</si>
  <si>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</si>
  <si>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</si>
  <si>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</si>
  <si>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</si>
  <si>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</si>
  <si>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</si>
  <si>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</si>
  <si>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</si>
  <si>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</si>
  <si>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</si>
  <si>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</si>
  <si>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</si>
  <si>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</si>
  <si>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</si>
  <si>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</si>
  <si>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</si>
  <si>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</si>
  <si>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</si>
  <si>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</si>
  <si>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</si>
  <si>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</si>
  <si>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</si>
  <si>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</si>
  <si>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</si>
  <si>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</si>
  <si>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</si>
  <si>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</si>
  <si>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</si>
  <si>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</si>
  <si>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</si>
  <si>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</si>
  <si>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</si>
  <si>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</si>
  <si>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</si>
  <si>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</si>
  <si>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</si>
  <si>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</si>
  <si>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</si>
  <si>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</si>
  <si>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</si>
  <si>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</si>
  <si>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</si>
  <si>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</si>
  <si>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</si>
  <si>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</si>
  <si>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</si>
  <si>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</si>
  <si>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</si>
  <si>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</si>
  <si>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</si>
  <si>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</si>
  <si>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</si>
  <si>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</si>
  <si>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</si>
  <si>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</si>
  <si>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</si>
  <si>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</si>
  <si>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</si>
  <si>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</si>
  <si>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</si>
  <si>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</si>
  <si>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</si>
  <si>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</si>
  <si>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</si>
  <si>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</si>
  <si>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</si>
  <si>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</si>
  <si>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</si>
  <si>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</si>
  <si>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</si>
  <si>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</si>
  <si>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</si>
  <si>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</si>
  <si>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</si>
  <si>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</si>
  <si>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</si>
  <si>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</si>
  <si>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</si>
  <si>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</si>
  <si>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</si>
  <si>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</si>
  <si>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</si>
  <si>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</si>
  <si>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</si>
  <si>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</si>
  <si>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</si>
  <si>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</si>
  <si>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</si>
  <si>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</si>
  <si>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</si>
  <si>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</si>
  <si>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</si>
  <si>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</si>
  <si>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</si>
  <si>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</si>
  <si>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</si>
  <si>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</si>
  <si>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</si>
  <si>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</si>
  <si>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</si>
  <si>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</si>
  <si>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</si>
  <si>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</si>
  <si>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</si>
  <si>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</si>
  <si>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</si>
  <si>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</si>
  <si>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</si>
  <si>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</si>
  <si>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</si>
  <si>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</si>
  <si>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</si>
  <si>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</si>
  <si>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</si>
  <si>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</si>
  <si>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</si>
  <si>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</si>
  <si>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</si>
  <si>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</si>
  <si>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</si>
  <si>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</si>
  <si>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</si>
  <si>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</si>
  <si>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</si>
  <si>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</si>
  <si>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</si>
  <si>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</si>
  <si>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</si>
  <si>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</si>
  <si>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</si>
  <si>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</si>
  <si>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</si>
  <si>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</si>
  <si>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</si>
  <si>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</si>
  <si>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</si>
  <si>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</si>
  <si>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</si>
  <si>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</si>
  <si>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</si>
  <si>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</si>
  <si>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</si>
  <si>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</si>
  <si>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</si>
  <si>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</si>
  <si>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</si>
  <si>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</si>
  <si>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</si>
  <si>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</si>
  <si>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</si>
  <si>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</si>
  <si>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</si>
  <si>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</si>
  <si>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</si>
  <si>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</si>
  <si>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</si>
  <si>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</si>
  <si>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</si>
  <si>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</si>
  <si>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</si>
  <si>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</si>
  <si>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</si>
  <si>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</si>
  <si>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</si>
  <si>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</si>
  <si>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</si>
  <si>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</si>
  <si>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</si>
  <si>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</si>
  <si>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</si>
  <si>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</si>
  <si>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</si>
  <si>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</si>
  <si>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</si>
  <si>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</si>
  <si>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</si>
  <si>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</si>
  <si>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</si>
  <si>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</si>
  <si>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</si>
  <si>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Радомишльський районний суд Житомирської області</t>
  </si>
  <si>
    <t>12200.м.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</si>
  <si>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</si>
  <si>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</si>
  <si>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>О.В. Грищенко</t>
  </si>
  <si>
    <t>Р.Ю. Пергун</t>
  </si>
  <si>
    <t>10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</si>
</sst>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&amp;C&amp;L3EF7877E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69</v>
      </c>
      <c r="F6" s="90">
        <v>69</v>
      </c>
      <c r="G6" s="90">
        <v>1</v>
      </c>
      <c r="H6" s="90">
        <v>44</v>
      </c>
      <c r="I6" s="90" t="s">
        <v>172</v>
      </c>
      <c r="J6" s="90">
        <v>25</v>
      </c>
      <c r="K6" s="91"/>
      <c r="L6" s="101">
        <f t="shared" ref="L6:L11" si="0">E6-F6</f>
        <v>0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267</v>
      </c>
      <c r="F7" s="90">
        <v>267</v>
      </c>
      <c r="G7" s="90"/>
      <c r="H7" s="90">
        <v>264</v>
      </c>
      <c r="I7" s="90">
        <v>226</v>
      </c>
      <c r="J7" s="90">
        <v>3</v>
      </c>
      <c r="K7" s="91"/>
      <c r="L7" s="101">
        <f t="shared" si="0"/>
        <v>0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40</v>
      </c>
      <c r="F9" s="90">
        <v>40</v>
      </c>
      <c r="G9" s="90"/>
      <c r="H9" s="90">
        <v>33</v>
      </c>
      <c r="I9" s="90">
        <v>29</v>
      </c>
      <c r="J9" s="90">
        <v>7</v>
      </c>
      <c r="K9" s="91"/>
      <c r="L9" s="101">
        <f t="shared" si="0"/>
        <v>0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ref="L13:L21" si="1">E13-F13</f>
        <v>0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378</v>
      </c>
      <c r="F15" s="104">
        <f t="shared" si="2"/>
        <v>378</v>
      </c>
      <c r="G15" s="104">
        <f t="shared" si="2"/>
        <v>1</v>
      </c>
      <c r="H15" s="104">
        <f t="shared" si="2"/>
        <v>343</v>
      </c>
      <c r="I15" s="104">
        <f t="shared" si="2"/>
        <v>256</v>
      </c>
      <c r="J15" s="104">
        <f t="shared" si="2"/>
        <v>35</v>
      </c>
      <c r="K15" s="104">
        <f t="shared" si="2"/>
        <v>0</v>
      </c>
      <c r="L15" s="101">
        <f t="shared" si="1"/>
        <v>0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27</v>
      </c>
      <c r="F16" s="92">
        <v>21</v>
      </c>
      <c r="G16" s="92"/>
      <c r="H16" s="92">
        <v>27</v>
      </c>
      <c r="I16" s="92">
        <v>13</v>
      </c>
      <c r="J16" s="92"/>
      <c r="K16" s="91"/>
      <c r="L16" s="101">
        <f t="shared" si="1"/>
        <v>6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14</v>
      </c>
      <c r="F17" s="92">
        <v>13</v>
      </c>
      <c r="G17" s="92"/>
      <c r="H17" s="92">
        <v>14</v>
      </c>
      <c r="I17" s="92">
        <v>12</v>
      </c>
      <c r="J17" s="92"/>
      <c r="K17" s="91"/>
      <c r="L17" s="101">
        <f t="shared" si="1"/>
        <v>1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4</v>
      </c>
      <c r="F19" s="91">
        <v>2</v>
      </c>
      <c r="G19" s="91"/>
      <c r="H19" s="91">
        <v>4</v>
      </c>
      <c r="I19" s="91">
        <v>3</v>
      </c>
      <c r="J19" s="91"/>
      <c r="K19" s="91"/>
      <c r="L19" s="101">
        <f t="shared" si="1"/>
        <v>2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32</v>
      </c>
      <c r="F24" s="91">
        <v>24</v>
      </c>
      <c r="G24" s="91"/>
      <c r="H24" s="91">
        <v>32</v>
      </c>
      <c r="I24" s="91">
        <v>15</v>
      </c>
      <c r="J24" s="91"/>
      <c r="K24" s="91"/>
      <c r="L24" s="101">
        <f t="shared" si="3"/>
        <v>8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91</v>
      </c>
      <c r="F25" s="91">
        <v>85</v>
      </c>
      <c r="G25" s="91"/>
      <c r="H25" s="91">
        <v>86</v>
      </c>
      <c r="I25" s="91">
        <v>66</v>
      </c>
      <c r="J25" s="91">
        <v>5</v>
      </c>
      <c r="K25" s="91"/>
      <c r="L25" s="101">
        <f t="shared" si="3"/>
        <v>6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639</v>
      </c>
      <c r="F27" s="91">
        <v>544</v>
      </c>
      <c r="G27" s="91">
        <v>2</v>
      </c>
      <c r="H27" s="91">
        <v>522</v>
      </c>
      <c r="I27" s="91">
        <v>421</v>
      </c>
      <c r="J27" s="91">
        <v>117</v>
      </c>
      <c r="K27" s="91">
        <v>2</v>
      </c>
      <c r="L27" s="101">
        <f t="shared" si="3"/>
        <v>95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477</v>
      </c>
      <c r="F28" s="91">
        <v>425</v>
      </c>
      <c r="G28" s="91">
        <v>13</v>
      </c>
      <c r="H28" s="91">
        <v>239</v>
      </c>
      <c r="I28" s="91">
        <v>144</v>
      </c>
      <c r="J28" s="91">
        <v>238</v>
      </c>
      <c r="K28" s="91">
        <v>14</v>
      </c>
      <c r="L28" s="101">
        <f t="shared" si="3"/>
        <v>52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121</v>
      </c>
      <c r="F29" s="91">
        <v>109</v>
      </c>
      <c r="G29" s="91"/>
      <c r="H29" s="91">
        <v>119</v>
      </c>
      <c r="I29" s="91">
        <v>101</v>
      </c>
      <c r="J29" s="91">
        <v>2</v>
      </c>
      <c r="K29" s="91"/>
      <c r="L29" s="101">
        <f t="shared" si="3"/>
        <v>12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109</v>
      </c>
      <c r="F30" s="91">
        <v>103</v>
      </c>
      <c r="G30" s="91">
        <v>2</v>
      </c>
      <c r="H30" s="91">
        <v>76</v>
      </c>
      <c r="I30" s="91">
        <v>60</v>
      </c>
      <c r="J30" s="91">
        <v>33</v>
      </c>
      <c r="K30" s="91"/>
      <c r="L30" s="101">
        <f t="shared" si="3"/>
        <v>6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3</v>
      </c>
      <c r="F31" s="91">
        <v>2</v>
      </c>
      <c r="G31" s="91"/>
      <c r="H31" s="91">
        <v>3</v>
      </c>
      <c r="I31" s="91"/>
      <c r="J31" s="91"/>
      <c r="K31" s="91"/>
      <c r="L31" s="101">
        <f t="shared" si="3"/>
        <v>1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>
        <v>1</v>
      </c>
      <c r="F33" s="91">
        <v>1</v>
      </c>
      <c r="G33" s="91"/>
      <c r="H33" s="91">
        <v>1</v>
      </c>
      <c r="I33" s="91">
        <v>1</v>
      </c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2</v>
      </c>
      <c r="F35" s="91">
        <v>2</v>
      </c>
      <c r="G35" s="91"/>
      <c r="H35" s="91">
        <v>2</v>
      </c>
      <c r="I35" s="91"/>
      <c r="J35" s="91"/>
      <c r="K35" s="91"/>
      <c r="L35" s="101">
        <f t="shared" ref="L35:L43" si="4">E35-F35</f>
        <v>0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25</v>
      </c>
      <c r="F36" s="91">
        <v>24</v>
      </c>
      <c r="G36" s="91"/>
      <c r="H36" s="91">
        <v>12</v>
      </c>
      <c r="I36" s="91">
        <v>9</v>
      </c>
      <c r="J36" s="91">
        <v>13</v>
      </c>
      <c r="K36" s="91"/>
      <c r="L36" s="101">
        <f t="shared" si="4"/>
        <v>1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>
        <v>1</v>
      </c>
      <c r="F37" s="91">
        <v>1</v>
      </c>
      <c r="G37" s="91"/>
      <c r="H37" s="91">
        <v>1</v>
      </c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1</v>
      </c>
      <c r="F38" s="91"/>
      <c r="G38" s="91"/>
      <c r="H38" s="91">
        <v>1</v>
      </c>
      <c r="I38" s="91"/>
      <c r="J38" s="91"/>
      <c r="K38" s="91"/>
      <c r="L38" s="101">
        <f t="shared" si="4"/>
        <v>1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949</v>
      </c>
      <c r="F40" s="91">
        <v>854</v>
      </c>
      <c r="G40" s="91">
        <v>15</v>
      </c>
      <c r="H40" s="91">
        <v>541</v>
      </c>
      <c r="I40" s="91">
        <v>280</v>
      </c>
      <c r="J40" s="91">
        <v>408</v>
      </c>
      <c r="K40" s="91">
        <v>16</v>
      </c>
      <c r="L40" s="101">
        <f t="shared" si="4"/>
        <v>95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354</v>
      </c>
      <c r="F41" s="91">
        <v>354</v>
      </c>
      <c r="G41" s="91">
        <v>2</v>
      </c>
      <c r="H41" s="91">
        <v>334</v>
      </c>
      <c r="I41" s="91" t="s">
        <v>172</v>
      </c>
      <c r="J41" s="91">
        <v>20</v>
      </c>
      <c r="K41" s="91"/>
      <c r="L41" s="101">
        <f t="shared" si="4"/>
        <v>0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5</v>
      </c>
      <c r="F42" s="91">
        <v>5</v>
      </c>
      <c r="G42" s="91"/>
      <c r="H42" s="91">
        <v>4</v>
      </c>
      <c r="I42" s="91" t="s">
        <v>172</v>
      </c>
      <c r="J42" s="91">
        <v>1</v>
      </c>
      <c r="K42" s="91"/>
      <c r="L42" s="101">
        <f t="shared" si="4"/>
        <v>0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356</v>
      </c>
      <c r="F45" s="91">
        <f t="shared" ref="F45:K45" si="5">F41+F43+F44</f>
        <v>356</v>
      </c>
      <c r="G45" s="91">
        <f t="shared" si="5"/>
        <v>2</v>
      </c>
      <c r="H45" s="91">
        <f t="shared" si="5"/>
        <v>336</v>
      </c>
      <c r="I45" s="91">
        <f>I43+I44</f>
        <v>1</v>
      </c>
      <c r="J45" s="91">
        <f t="shared" si="5"/>
        <v>20</v>
      </c>
      <c r="K45" s="91">
        <f t="shared" si="5"/>
        <v>0</v>
      </c>
      <c r="L45" s="101">
        <f>E45-F45</f>
        <v>0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1715</v>
      </c>
      <c r="F46" s="91">
        <f t="shared" ref="F46:K46" si="6">F15+F24+F40+F45</f>
        <v>1612</v>
      </c>
      <c r="G46" s="91">
        <f t="shared" si="6"/>
        <v>18</v>
      </c>
      <c r="H46" s="91">
        <f t="shared" si="6"/>
        <v>1252</v>
      </c>
      <c r="I46" s="91">
        <f t="shared" si="6"/>
        <v>552</v>
      </c>
      <c r="J46" s="91">
        <f t="shared" si="6"/>
        <v>463</v>
      </c>
      <c r="K46" s="91">
        <f t="shared" si="6"/>
        <v>16</v>
      </c>
      <c r="L46" s="101">
        <f>E46-F46</f>
        <v>103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Радомишльський районний суд Житомирської області, 
Початок періоду: 01.01.2019, Кінець періоду: 31.12.2019&amp;L3EF7877E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1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24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/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/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/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/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10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/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2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9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8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45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/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/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116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9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8</v>
      </c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1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9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12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1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firstPageNumber="3" orientation="portrait" useFirstPageNumber="1" r:id="rId1"/>
  <headerFooter>
    <oddFooter>&amp;R&amp;P&amp;C&amp;CФорма № 1-мзс, Підрозділ: Радомишльський районний суд Житомирської області, 
Початок періоду: 01.01.2019, Кінець періоду: 31.12.2019&amp;L3EF7877E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44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38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14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6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1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137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7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86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1</v>
      </c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9</v>
      </c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12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14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30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2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/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2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13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647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302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7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6017952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512231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5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1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19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25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1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337</v>
      </c>
      <c r="F55" s="96">
        <v>6</v>
      </c>
      <c r="G55" s="96"/>
      <c r="H55" s="96"/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14</v>
      </c>
      <c r="F56" s="96">
        <v>17</v>
      </c>
      <c r="G56" s="96">
        <v>1</v>
      </c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231</v>
      </c>
      <c r="F57" s="96">
        <v>294</v>
      </c>
      <c r="G57" s="96">
        <v>16</v>
      </c>
      <c r="H57" s="96"/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330</v>
      </c>
      <c r="F58" s="96">
        <v>6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569</v>
      </c>
      <c r="G62" s="118">
        <v>1754737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211</v>
      </c>
      <c r="G63" s="119">
        <v>1271364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358</v>
      </c>
      <c r="G64" s="119">
        <v>483373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260</v>
      </c>
      <c r="G65" s="120">
        <v>106311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9" firstPageNumber="4" orientation="portrait" useFirstPageNumber="1" r:id="rId1"/>
  <headerFooter alignWithMargins="0">
    <oddFooter>&amp;R&amp;P&amp;C&amp;CФорма № 1-мзс, Підрозділ: Радомишльський районний суд Житомирської області, 
Початок періоду: 01.01.2019, Кінець періоду: 31.12.2019&amp;L3EF7877E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3.4557235421166306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3.9215686274509802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77.66749379652606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1252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1715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74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12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128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147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16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/>
      <c r="D23" s="315"/>
    </row>
    <row r="24" spans="1:4" x14ac:dyDescent="0.2">
      <c r="A24" s="69" t="s">
        <v>103</v>
      </c>
      <c r="B24" s="88"/>
      <c r="C24" s="246"/>
      <c r="D24" s="246"/>
    </row>
    <row r="25" spans="1:4" x14ac:dyDescent="0.2">
      <c r="A25" s="68" t="s">
        <v>104</v>
      </c>
      <c r="B25" s="89"/>
      <c r="C25" s="246"/>
      <c r="D25" s="246"/>
    </row>
    <row r="26" spans="1:4" ht="15.75" customHeight="1" x14ac:dyDescent="0.2"/>
    <row r="27" spans="1:4" ht="12.75" customHeight="1" x14ac:dyDescent="0.2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Радомишльський районний суд Житомирської області, 
Початок періоду: 01.01.2019, Кінець періоду: 31.12.2019&amp;L3EF7877E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2020-01-30T09:00:42Z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3EF7877E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