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23040" windowHeight="450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44525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G46" i="15" s="1"/>
  <c r="H16" i="15"/>
  <c r="I16" i="15"/>
  <c r="J16" i="15"/>
  <c r="D4" i="22" s="1"/>
  <c r="J46" i="15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D7" i="22" s="1"/>
  <c r="J45" i="15"/>
  <c r="I45" i="15"/>
  <c r="I46" i="15"/>
  <c r="H45" i="15"/>
  <c r="H46" i="15"/>
  <c r="D9" i="22"/>
  <c r="G45" i="15"/>
  <c r="F45" i="15"/>
  <c r="E45" i="15"/>
  <c r="L45" i="15" s="1"/>
  <c r="E46" i="15"/>
  <c r="L46" i="15" s="1"/>
  <c r="D10" i="22"/>
  <c r="F46" i="15"/>
  <c r="D8" i="22"/>
  <c r="K46" i="15" l="1"/>
  <c r="D3" i="22" s="1"/>
</calcChain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<sst xmlns="http://schemas.openxmlformats.org/spreadsheetml/2006/main" count="288" uniqueCount="216">
  <si>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</si>
  <si>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</si>
  <si>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</si>
  <si>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</si>
  <si>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</si>
  <si>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</si>
  <si>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</si>
  <si>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</si>
  <si>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</si>
  <si>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</si>
  <si>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</si>
  <si>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</si>
  <si>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</si>
  <si>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</si>
  <si>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</si>
  <si>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</si>
  <si>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</si>
  <si>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</si>
  <si>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</si>
  <si>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</si>
  <si>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</si>
  <si>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</si>
  <si>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</si>
  <si>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</si>
  <si>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</si>
  <si>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</si>
  <si>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</si>
  <si>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</si>
  <si>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</si>
  <si>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</si>
  <si>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</si>
  <si>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</si>
  <si>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</si>
  <si>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</si>
  <si>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</si>
  <si>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</si>
  <si>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</si>
  <si>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</si>
  <si>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</si>
  <si>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</si>
  <si>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</si>
  <si>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</si>
  <si>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</si>
  <si>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</si>
  <si>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</si>
  <si>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</si>
  <si>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</si>
  <si>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</si>
  <si>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</si>
  <si>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</si>
  <si>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</si>
  <si>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</si>
  <si>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</si>
  <si>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</si>
  <si>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</si>
  <si>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</si>
  <si>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</si>
  <si>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</si>
  <si>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</si>
  <si>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</si>
  <si>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</si>
  <si>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</si>
  <si>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</si>
  <si>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</si>
  <si>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</si>
  <si>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</si>
  <si>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</si>
  <si>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</si>
  <si>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</si>
  <si>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</si>
  <si>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</si>
  <si>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</si>
  <si>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</si>
  <si>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</si>
  <si>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</si>
  <si>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</si>
  <si>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</si>
  <si>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</si>
  <si>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</si>
  <si>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</si>
  <si>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</si>
  <si>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</si>
  <si>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</si>
  <si>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</si>
  <si>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</si>
  <si>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</si>
  <si>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</si>
  <si>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</si>
  <si>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</si>
  <si>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</si>
  <si>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</si>
  <si>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</si>
  <si>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</si>
  <si>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</si>
  <si>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</si>
  <si>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</si>
  <si>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</si>
  <si>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</si>
  <si>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</si>
  <si>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</si>
  <si>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</si>
  <si>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</si>
  <si>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</si>
  <si>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</si>
  <si>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</si>
  <si>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</si>
  <si>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</si>
  <si>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</si>
  <si>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</si>
  <si>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</si>
  <si>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</si>
  <si>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</si>
  <si>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</si>
  <si>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</si>
  <si>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</si>
  <si>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</si>
  <si>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</si>
  <si>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</si>
  <si>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</si>
  <si>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</si>
  <si>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</si>
  <si>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</si>
  <si>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</si>
  <si>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</si>
  <si>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</si>
  <si>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</si>
  <si>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</si>
  <si>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</si>
  <si>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</si>
  <si>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</si>
  <si>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</si>
  <si>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</si>
  <si>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</si>
  <si>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</si>
  <si>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</si>
  <si>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</si>
  <si>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</si>
  <si>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</si>
  <si>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</si>
  <si>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</si>
  <si>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</si>
  <si>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</si>
  <si>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</si>
  <si>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</si>
  <si>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</si>
  <si>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</si>
  <si>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</si>
  <si>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</si>
  <si>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</si>
  <si>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</si>
  <si>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</si>
  <si>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</si>
  <si>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</si>
  <si>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</si>
  <si>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</si>
  <si>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</si>
  <si>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</si>
  <si>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</si>
  <si>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</si>
  <si>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</si>
  <si>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</si>
  <si>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</si>
  <si>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</si>
  <si>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</si>
  <si>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</si>
  <si>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</si>
  <si>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</si>
  <si>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</si>
  <si>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</si>
  <si>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</si>
  <si>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</si>
  <si>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</si>
  <si>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</si>
  <si>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</si>
  <si>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</si>
  <si>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</si>
  <si>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</si>
  <si>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</si>
  <si>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</si>
  <si>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</si>
  <si>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</si>
  <si>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</si>
  <si>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</si>
  <si>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</si>
  <si>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</si>
  <si>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</si>
  <si>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</si>
  <si>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</si>
  <si>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</si>
  <si>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</si>
  <si>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</si>
  <si>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</si>
  <si>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</si>
  <si>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</si>
  <si>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</si>
  <si>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</si>
  <si>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</si>
  <si>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</si>
  <si>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</si>
  <si>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</si>
  <si>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</si>
  <si>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</si>
  <si>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</si>
  <si>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</si>
  <si>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</si>
  <si>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</si>
  <si>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</si>
  <si>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</si>
  <si>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Радомишльський районний суд Житомирської області</t>
  </si>
  <si>
    <t>12201.м. Радомишль.вул. І. Франка 4а</t>
  </si>
  <si>
    <t>Доручення судів України / іноземних судів</t>
  </si>
  <si>
    <t xml:space="preserve">Розглянуто справ судом присяжних </t>
  </si>
  <si>
    <t xml:space="preserve">               Н.С.Сіренко</t>
  </si>
  <si>
    <t xml:space="preserve">               О.В.Грищенко</t>
  </si>
  <si>
    <t>0413204-20-46</t>
  </si>
  <si>
    <t>15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</si>
</sst>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>
      <selection activeCell="B3" sqref="B3:H3"/>
    </sheetView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&amp;C&amp;L9A232D87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129</v>
      </c>
      <c r="F6" s="105">
        <v>104</v>
      </c>
      <c r="G6" s="105"/>
      <c r="H6" s="105">
        <v>90</v>
      </c>
      <c r="I6" s="105" t="s">
        <v>206</v>
      </c>
      <c r="J6" s="105">
        <v>39</v>
      </c>
      <c r="K6" s="84">
        <v>5</v>
      </c>
      <c r="L6" s="91">
        <f t="shared" ref="L6:L46" si="0">E6-F6</f>
        <v>25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239</v>
      </c>
      <c r="F7" s="105">
        <v>236</v>
      </c>
      <c r="G7" s="105">
        <v>3</v>
      </c>
      <c r="H7" s="105">
        <v>237</v>
      </c>
      <c r="I7" s="105">
        <v>174</v>
      </c>
      <c r="J7" s="105">
        <v>2</v>
      </c>
      <c r="K7" s="84"/>
      <c r="L7" s="91">
        <f t="shared" si="0"/>
        <v>3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>
        <v>3</v>
      </c>
      <c r="F8" s="105">
        <v>3</v>
      </c>
      <c r="G8" s="105"/>
      <c r="H8" s="105">
        <v>3</v>
      </c>
      <c r="I8" s="105">
        <v>3</v>
      </c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97</v>
      </c>
      <c r="F9" s="105">
        <v>90</v>
      </c>
      <c r="G9" s="105">
        <v>1</v>
      </c>
      <c r="H9" s="85">
        <v>90</v>
      </c>
      <c r="I9" s="105">
        <v>65</v>
      </c>
      <c r="J9" s="105">
        <v>7</v>
      </c>
      <c r="K9" s="84"/>
      <c r="L9" s="91">
        <f t="shared" si="0"/>
        <v>7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3</v>
      </c>
      <c r="F12" s="105">
        <v>3</v>
      </c>
      <c r="G12" s="105"/>
      <c r="H12" s="105">
        <v>3</v>
      </c>
      <c r="I12" s="105">
        <v>1</v>
      </c>
      <c r="J12" s="105"/>
      <c r="K12" s="84"/>
      <c r="L12" s="91">
        <f t="shared" si="0"/>
        <v>0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472</v>
      </c>
      <c r="F16" s="86">
        <f t="shared" si="1"/>
        <v>437</v>
      </c>
      <c r="G16" s="86">
        <f t="shared" si="1"/>
        <v>4</v>
      </c>
      <c r="H16" s="86">
        <f t="shared" si="1"/>
        <v>424</v>
      </c>
      <c r="I16" s="86">
        <f t="shared" si="1"/>
        <v>243</v>
      </c>
      <c r="J16" s="86">
        <f t="shared" si="1"/>
        <v>48</v>
      </c>
      <c r="K16" s="86">
        <f t="shared" si="1"/>
        <v>5</v>
      </c>
      <c r="L16" s="91">
        <f t="shared" si="0"/>
        <v>35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15</v>
      </c>
      <c r="F17" s="84">
        <v>15</v>
      </c>
      <c r="G17" s="84"/>
      <c r="H17" s="84">
        <v>15</v>
      </c>
      <c r="I17" s="84">
        <v>11</v>
      </c>
      <c r="J17" s="84"/>
      <c r="K17" s="84"/>
      <c r="L17" s="91">
        <f t="shared" si="0"/>
        <v>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11</v>
      </c>
      <c r="F18" s="84">
        <v>11</v>
      </c>
      <c r="G18" s="84"/>
      <c r="H18" s="84">
        <v>10</v>
      </c>
      <c r="I18" s="84">
        <v>7</v>
      </c>
      <c r="J18" s="84">
        <v>1</v>
      </c>
      <c r="K18" s="84"/>
      <c r="L18" s="91">
        <f t="shared" si="0"/>
        <v>0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2</v>
      </c>
      <c r="F20" s="84">
        <v>2</v>
      </c>
      <c r="G20" s="84"/>
      <c r="H20" s="84">
        <v>2</v>
      </c>
      <c r="I20" s="84">
        <v>1</v>
      </c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17</v>
      </c>
      <c r="F25" s="94">
        <v>17</v>
      </c>
      <c r="G25" s="94"/>
      <c r="H25" s="94">
        <v>16</v>
      </c>
      <c r="I25" s="94">
        <v>8</v>
      </c>
      <c r="J25" s="94">
        <v>1</v>
      </c>
      <c r="K25" s="94"/>
      <c r="L25" s="91">
        <f t="shared" si="0"/>
        <v>0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53</v>
      </c>
      <c r="F26" s="84">
        <v>48</v>
      </c>
      <c r="G26" s="84"/>
      <c r="H26" s="84">
        <v>52</v>
      </c>
      <c r="I26" s="84">
        <v>39</v>
      </c>
      <c r="J26" s="84">
        <v>1</v>
      </c>
      <c r="K26" s="84"/>
      <c r="L26" s="91">
        <f t="shared" si="0"/>
        <v>5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696</v>
      </c>
      <c r="F28" s="84">
        <v>579</v>
      </c>
      <c r="G28" s="84">
        <v>1</v>
      </c>
      <c r="H28" s="84">
        <v>651</v>
      </c>
      <c r="I28" s="84">
        <v>578</v>
      </c>
      <c r="J28" s="84">
        <v>45</v>
      </c>
      <c r="K28" s="84"/>
      <c r="L28" s="91">
        <f t="shared" si="0"/>
        <v>117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811</v>
      </c>
      <c r="F29" s="84">
        <v>588</v>
      </c>
      <c r="G29" s="84">
        <v>2</v>
      </c>
      <c r="H29" s="84">
        <v>629</v>
      </c>
      <c r="I29" s="84">
        <v>456</v>
      </c>
      <c r="J29" s="84">
        <v>182</v>
      </c>
      <c r="K29" s="84">
        <v>12</v>
      </c>
      <c r="L29" s="91">
        <f t="shared" si="0"/>
        <v>223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122</v>
      </c>
      <c r="F30" s="84">
        <v>120</v>
      </c>
      <c r="G30" s="84"/>
      <c r="H30" s="84">
        <v>121</v>
      </c>
      <c r="I30" s="84">
        <v>105</v>
      </c>
      <c r="J30" s="84">
        <v>1</v>
      </c>
      <c r="K30" s="84"/>
      <c r="L30" s="91">
        <f t="shared" si="0"/>
        <v>2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138</v>
      </c>
      <c r="F31" s="84">
        <v>105</v>
      </c>
      <c r="G31" s="84"/>
      <c r="H31" s="84">
        <v>112</v>
      </c>
      <c r="I31" s="84">
        <v>92</v>
      </c>
      <c r="J31" s="84">
        <v>26</v>
      </c>
      <c r="K31" s="84"/>
      <c r="L31" s="91">
        <f t="shared" si="0"/>
        <v>33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 t="shared" si="0"/>
        <v>0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52</v>
      </c>
      <c r="F37" s="84">
        <v>39</v>
      </c>
      <c r="G37" s="84"/>
      <c r="H37" s="84">
        <v>50</v>
      </c>
      <c r="I37" s="84">
        <v>30</v>
      </c>
      <c r="J37" s="84">
        <v>2</v>
      </c>
      <c r="K37" s="84"/>
      <c r="L37" s="91">
        <f t="shared" si="0"/>
        <v>13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>
        <v>5</v>
      </c>
      <c r="F38" s="84">
        <v>5</v>
      </c>
      <c r="G38" s="84"/>
      <c r="H38" s="84">
        <v>4</v>
      </c>
      <c r="I38" s="84"/>
      <c r="J38" s="84">
        <v>1</v>
      </c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1197</v>
      </c>
      <c r="F40" s="94">
        <v>916</v>
      </c>
      <c r="G40" s="94">
        <v>3</v>
      </c>
      <c r="H40" s="94">
        <v>939</v>
      </c>
      <c r="I40" s="94">
        <v>617</v>
      </c>
      <c r="J40" s="94">
        <v>258</v>
      </c>
      <c r="K40" s="94">
        <v>12</v>
      </c>
      <c r="L40" s="91">
        <f t="shared" si="0"/>
        <v>281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939</v>
      </c>
      <c r="F41" s="84">
        <v>920</v>
      </c>
      <c r="G41" s="84">
        <v>16</v>
      </c>
      <c r="H41" s="84">
        <v>891</v>
      </c>
      <c r="I41" s="84" t="s">
        <v>206</v>
      </c>
      <c r="J41" s="84">
        <v>48</v>
      </c>
      <c r="K41" s="84"/>
      <c r="L41" s="91">
        <f t="shared" si="0"/>
        <v>19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5</v>
      </c>
      <c r="F42" s="84">
        <v>4</v>
      </c>
      <c r="G42" s="84"/>
      <c r="H42" s="84">
        <v>4</v>
      </c>
      <c r="I42" s="84" t="s">
        <v>206</v>
      </c>
      <c r="J42" s="84">
        <v>1</v>
      </c>
      <c r="K42" s="84"/>
      <c r="L42" s="91">
        <f t="shared" si="0"/>
        <v>1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19</v>
      </c>
      <c r="F43" s="84">
        <v>19</v>
      </c>
      <c r="G43" s="84"/>
      <c r="H43" s="84">
        <v>19</v>
      </c>
      <c r="I43" s="84">
        <v>16</v>
      </c>
      <c r="J43" s="84"/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>
        <v>13</v>
      </c>
      <c r="F44" s="84">
        <v>13</v>
      </c>
      <c r="G44" s="84"/>
      <c r="H44" s="84">
        <v>13</v>
      </c>
      <c r="I44" s="84">
        <v>2</v>
      </c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971</v>
      </c>
      <c r="F45" s="84">
        <f>F41+F43+F44</f>
        <v>952</v>
      </c>
      <c r="G45" s="84">
        <f>G41+G43+G44</f>
        <v>16</v>
      </c>
      <c r="H45" s="84">
        <f>H41+H43+H44</f>
        <v>923</v>
      </c>
      <c r="I45" s="84">
        <f>I43+I44</f>
        <v>18</v>
      </c>
      <c r="J45" s="84">
        <f>J41+J43+J44</f>
        <v>48</v>
      </c>
      <c r="K45" s="84">
        <f>K41+K43+K44</f>
        <v>0</v>
      </c>
      <c r="L45" s="91">
        <f t="shared" si="0"/>
        <v>19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2657</v>
      </c>
      <c r="F46" s="84">
        <f t="shared" si="2"/>
        <v>2322</v>
      </c>
      <c r="G46" s="84">
        <f t="shared" si="2"/>
        <v>23</v>
      </c>
      <c r="H46" s="84">
        <f t="shared" si="2"/>
        <v>2302</v>
      </c>
      <c r="I46" s="84">
        <f t="shared" si="2"/>
        <v>886</v>
      </c>
      <c r="J46" s="84">
        <f t="shared" si="2"/>
        <v>355</v>
      </c>
      <c r="K46" s="84">
        <f t="shared" si="2"/>
        <v>17</v>
      </c>
      <c r="L46" s="91">
        <f t="shared" si="0"/>
        <v>335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&amp;R2&amp;C&amp;R2&amp;L9A232D87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1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38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2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7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5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/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/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27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>
        <v>1</v>
      </c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1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1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7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10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134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32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3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53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14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6</v>
      </c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8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9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7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4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>
        <v>1</v>
      </c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>
        <v>3</v>
      </c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7" orientation="portrait" r:id="rId1"/>
  <headerFooter>
    <oddFooter>&amp;R3&amp;C&amp;R3&amp;L9A232D87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90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60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8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13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14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2</v>
      </c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2</v>
      </c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5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182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5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26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5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1</v>
      </c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4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7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17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/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11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345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328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794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403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6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16946217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2895874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3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70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11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4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1736</v>
      </c>
      <c r="F57" s="115">
        <f>F58+F61+F62+F63</f>
        <v>460</v>
      </c>
      <c r="G57" s="115">
        <f>G58+G61+G62+G63</f>
        <v>100</v>
      </c>
      <c r="H57" s="115">
        <f>H58+H61+H62+H63</f>
        <v>5</v>
      </c>
      <c r="I57" s="115">
        <f>I58+I61+I62+I63</f>
        <v>1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383</v>
      </c>
      <c r="F58" s="94">
        <v>41</v>
      </c>
      <c r="G58" s="94"/>
      <c r="H58" s="94"/>
      <c r="I58" s="94"/>
    </row>
    <row r="59" spans="1:9" ht="13.5" customHeight="1" x14ac:dyDescent="0.2">
      <c r="A59" s="241" t="s">
        <v>204</v>
      </c>
      <c r="B59" s="242"/>
      <c r="C59" s="242"/>
      <c r="D59" s="243"/>
      <c r="E59" s="86">
        <v>54</v>
      </c>
      <c r="F59" s="86">
        <v>36</v>
      </c>
      <c r="G59" s="86"/>
      <c r="H59" s="86"/>
      <c r="I59" s="86"/>
    </row>
    <row r="60" spans="1:9" ht="13.5" customHeight="1" x14ac:dyDescent="0.2">
      <c r="A60" s="241" t="s">
        <v>205</v>
      </c>
      <c r="B60" s="242"/>
      <c r="C60" s="242"/>
      <c r="D60" s="243"/>
      <c r="E60" s="86">
        <v>236</v>
      </c>
      <c r="F60" s="86">
        <v>1</v>
      </c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16</v>
      </c>
      <c r="F61" s="84"/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418</v>
      </c>
      <c r="F62" s="84">
        <v>415</v>
      </c>
      <c r="G62" s="84">
        <v>100</v>
      </c>
      <c r="H62" s="84">
        <v>5</v>
      </c>
      <c r="I62" s="84">
        <v>1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919</v>
      </c>
      <c r="F63" s="84">
        <v>4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1629</v>
      </c>
      <c r="G67" s="108">
        <v>6990179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539</v>
      </c>
      <c r="G68" s="88">
        <v>5875028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1090</v>
      </c>
      <c r="G69" s="88">
        <v>1115151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692</v>
      </c>
      <c r="G70" s="108">
        <v>381577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>
        <v>6</v>
      </c>
      <c r="G71" s="88">
        <v>11772</v>
      </c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 r:id="rId1"/>
  <headerFooter alignWithMargins="0">
    <oddFooter>&amp;R4&amp;C&amp;R4&amp;L9A232D87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4.788732394366197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10.416666666666666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4.6511627906976747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99.13867355727821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767.33333333333337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885.66666666666663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74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28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89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4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35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156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13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/>
      <c r="D26" s="256"/>
    </row>
    <row r="27" spans="1:7" x14ac:dyDescent="0.2">
      <c r="A27" s="62" t="s">
        <v>101</v>
      </c>
      <c r="B27" s="83"/>
      <c r="C27" s="256"/>
      <c r="D27" s="256"/>
    </row>
    <row r="28" spans="1:7" ht="15.75" customHeight="1" x14ac:dyDescent="0.2"/>
    <row r="29" spans="1:7" ht="12.75" customHeight="1" x14ac:dyDescent="0.2">
      <c r="C29" s="328" t="s">
        <v>215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&amp;R5&amp;C&amp;R5&amp;L9A232D87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2020-09-01T06:11:52Z</cp:lastPrinted>
  <dcterms:created xsi:type="dcterms:W3CDTF">2004-04-20T14:33:35Z</dcterms:created>
  <dcterms:modified xsi:type="dcterms:W3CDTF">2021-02-04T12:38:04Z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47DD1726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